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990" activeTab="0"/>
  </bookViews>
  <sheets>
    <sheet name="試算表" sheetId="1" r:id="rId1"/>
    <sheet name="關於" sheetId="2" r:id="rId2"/>
  </sheets>
  <definedNames/>
  <calcPr fullCalcOnLoad="1"/>
</workbook>
</file>

<file path=xl/sharedStrings.xml><?xml version="1.0" encoding="utf-8"?>
<sst xmlns="http://schemas.openxmlformats.org/spreadsheetml/2006/main" count="145" uniqueCount="113">
  <si>
    <t>500 Hz</t>
  </si>
  <si>
    <t>1k Hz</t>
  </si>
  <si>
    <t>2k Hz</t>
  </si>
  <si>
    <t>4k Hz</t>
  </si>
  <si>
    <t>PTA</t>
  </si>
  <si>
    <t>R't</t>
  </si>
  <si>
    <t>L't</t>
  </si>
  <si>
    <t>⇒</t>
  </si>
  <si>
    <t>R't</t>
  </si>
  <si>
    <t>L't</t>
  </si>
  <si>
    <t>符合編碼</t>
  </si>
  <si>
    <t>版本沿革記錄</t>
  </si>
  <si>
    <t>R't</t>
  </si>
  <si>
    <t>L't</t>
  </si>
  <si>
    <r>
      <t xml:space="preserve">雙耳整體障礙比率 </t>
    </r>
    <r>
      <rPr>
        <sz val="12"/>
        <color indexed="8"/>
        <rFont val="新細明體"/>
        <family val="1"/>
      </rPr>
      <t>⇒</t>
    </r>
  </si>
  <si>
    <t>v1.0</t>
  </si>
  <si>
    <t>初始版本釋出</t>
  </si>
  <si>
    <t>v1.1</t>
  </si>
  <si>
    <t>修正左耳單耳聽障比率未四捨五入的瑕疵</t>
  </si>
  <si>
    <t>v1.2</t>
  </si>
  <si>
    <t>PTA之計算一律四捨五入至整數</t>
  </si>
  <si>
    <t>v1.3</t>
  </si>
  <si>
    <t>拆成兩個工作表，分別提供四捨五入及未四捨五入（原始數據）的版本</t>
  </si>
  <si>
    <t>v1.4</t>
  </si>
  <si>
    <t>鎖定工作表內容，僅允許填寫聽閾數值</t>
  </si>
  <si>
    <t>開始提供版本沿革記錄</t>
  </si>
  <si>
    <t>畫面調整</t>
  </si>
  <si>
    <t>＋</t>
  </si>
  <si>
    <t>─</t>
  </si>
  <si>
    <t>！</t>
  </si>
  <si>
    <t>！</t>
  </si>
  <si>
    <t>！</t>
  </si>
  <si>
    <t>版本沿革及著作權資訊移至「關於」工作表</t>
  </si>
  <si>
    <t>靜態鏈結：</t>
  </si>
  <si>
    <t>單耳聽障比率及整體聽障比率之負值均以 0% 採計</t>
  </si>
  <si>
    <t>v1.5</t>
  </si>
  <si>
    <t>＋</t>
  </si>
  <si>
    <t>加入輸入區自動校驗及輸入格式提示</t>
  </si>
  <si>
    <t>v1.6</t>
  </si>
  <si>
    <t>＋</t>
  </si>
  <si>
    <t>輸入所有聽閾欄位後，自動判定並標示優耳</t>
  </si>
  <si>
    <t>v1.7</t>
  </si>
  <si>
    <t>─</t>
  </si>
  <si>
    <t>！</t>
  </si>
  <si>
    <t>修正「原始數據版」當雙耳整體聽障比率介於49.01%至49.99%時，符合編碼誤判的情況</t>
  </si>
  <si>
    <t>「原始數據版」單耳聽障比率及雙耳整體聽障比率均顯示至小數點以下第二位</t>
  </si>
  <si>
    <t>！</t>
  </si>
  <si>
    <t>雙耳整體聽障比率介於70%至71%之間時，依照四捨五入判定編碼，並加註提示</t>
  </si>
  <si>
    <t>─</t>
  </si>
  <si>
    <t>修正判定優耳公式的冗贅部分</t>
  </si>
  <si>
    <t>！</t>
  </si>
  <si>
    <t>調整符合編碼之判定公式，以消除編碼文字歧義</t>
  </si>
  <si>
    <t>？</t>
  </si>
  <si>
    <t>請注意因計算過程四捨五入與否，可能導致某些聽力情況在「四捨五入版」及「原始數據版」判定編碼會有所不同</t>
  </si>
  <si>
    <t>符號：</t>
  </si>
  <si>
    <t>＋</t>
  </si>
  <si>
    <t>─</t>
  </si>
  <si>
    <t>！</t>
  </si>
  <si>
    <t>？</t>
  </si>
  <si>
    <t>調整、變更</t>
  </si>
  <si>
    <t>新增</t>
  </si>
  <si>
    <t>修正</t>
  </si>
  <si>
    <t>已知事項，尚未處理或不予處理</t>
  </si>
  <si>
    <t>提供版本沿革記錄之項目符號說明</t>
  </si>
  <si>
    <t>＋</t>
  </si>
  <si>
    <t>v1.8</t>
  </si>
  <si>
    <t>！</t>
  </si>
  <si>
    <t>原有「四捨五入版」與「原始數據版」合併成單一的「試算表」，並提供下拉式選單，選擇是否要在計算過程中一律四捨五入至整數位</t>
  </si>
  <si>
    <t>盡量保留原始數值</t>
  </si>
  <si>
    <t>計算過程：</t>
  </si>
  <si>
    <t>一律四捨五入至整數</t>
  </si>
  <si>
    <t>※NR請輸入最大施測音量加 5</t>
  </si>
  <si>
    <t>一律四捨五入至小數點後一位</t>
  </si>
  <si>
    <t>一律四捨五入至小數點後一位</t>
  </si>
  <si>
    <t>按照新版現制身心障礙者鑑定辦法說明，計算方式訂為「一律四捨五入至小數點後一位」</t>
  </si>
  <si>
    <t>聽閾輸入範圍增至125，並調整說明為「若無反應 (NR) 則輸入最大施測音量加 5」，以更符合學理</t>
  </si>
  <si>
    <t>v1.9</t>
  </si>
  <si>
    <t>v1.9a</t>
  </si>
  <si>
    <t>修改版面，在試算表畫面加入版本編號</t>
  </si>
  <si>
    <t>v1.91</t>
  </si>
  <si>
    <t>依照2020-02-19行政院公報刊載之鑑定基準修正草案，補充提供草案試算</t>
  </si>
  <si>
    <t>僅保留2021-04-01起施行之新制鑑定基準進行試算，刪除舊版試算結果</t>
  </si>
  <si>
    <t>v2.00</t>
  </si>
  <si>
    <t>在試算畫面加入對應之鑑定基準版本</t>
  </si>
  <si>
    <t>https://personalpages.manchester.ac.uk/staff/richard.baker/</t>
  </si>
  <si>
    <t>增加自動繪製聽力圖的功能，此功能取自 Richard J. Baker 博士的 Excel Audiogram，請參見：</t>
  </si>
  <si>
    <t>http://Jedi.org/blog/archives/006115.html</t>
  </si>
  <si>
    <t>TCF 新制身心障礙鑑定──聽覺功能障礙試算表</t>
  </si>
  <si>
    <t>v2.1</t>
  </si>
  <si>
    <t>各耳尚未輸入所有頻率的聽閾資料時，也會依實際輸入的資料筆數正確計算平均值（例如只輸入兩個頻率，就以兩個頻率計算平均）；完全沒有輸入聽閾的時候，則不進行計算，不再顯示為 0</t>
  </si>
  <si>
    <t>任一耳至少輸入一筆聽力閾值資料後，才會計算單耳聽障比率</t>
  </si>
  <si>
    <t>雙耳均計算得出單耳聽障比率後，才會計算雙耳整體障礙比率以及顯示符合編碼資訊</t>
  </si>
  <si>
    <t>計算公式簡化，以便日後維護</t>
  </si>
  <si>
    <t>為了抗議台灣宣稱的 ICF 並不是真的 ICF，標題改稱 TCF</t>
  </si>
  <si>
    <t>v2.2</t>
  </si>
  <si>
    <t>若試算結果為b230.0，進一步判斷是否符合「單側聽損者職務再設計服務試辦計畫」適用對象條件</t>
  </si>
  <si>
    <t>v2.2a</t>
  </si>
  <si>
    <t>微調顯示樣式</t>
  </si>
  <si>
    <t>v2.3</t>
  </si>
  <si>
    <t>（對應 2022-01-01 起實施之鑑定基準）</t>
  </si>
  <si>
    <t>2021-08-31</t>
  </si>
  <si>
    <t>2021-02-28</t>
  </si>
  <si>
    <t>2021-02-27</t>
  </si>
  <si>
    <t>2020-02-20</t>
  </si>
  <si>
    <t>2014-11-17</t>
  </si>
  <si>
    <t>2012-07-13</t>
  </si>
  <si>
    <t>2012-07-12</t>
  </si>
  <si>
    <t>2012-07-11</t>
  </si>
  <si>
    <t>2012-07-10</t>
  </si>
  <si>
    <t>微調顯示樣式及版本沿革記錄之日期格式</t>
  </si>
  <si>
    <t>林克寰顧問聽力師 Ⓒ 2012, 2014, 2020, 2021 著作權所有，保留一切權利</t>
  </si>
  <si>
    <t>依照2021-08-31衛生福利部預告之鑑定基準修正草案，加入六歲以下鑑定基準（自2022-01-01起實施）</t>
  </si>
  <si>
    <r>
      <t xml:space="preserve">2022-01-01 實施草案 </t>
    </r>
    <r>
      <rPr>
        <b/>
        <sz val="11"/>
        <color indexed="36"/>
        <rFont val="新細明體"/>
        <family val="1"/>
      </rPr>
      <t>⇒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</si>
</sst>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0.0%"/>
  </numFmts>
  <fonts count="6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20"/>
      <color indexed="8"/>
      <name val="新細明體"/>
      <family val="1"/>
    </font>
    <font>
      <b/>
      <sz val="12"/>
      <color indexed="10"/>
      <name val="新細明體"/>
      <family val="1"/>
    </font>
    <font>
      <sz val="10"/>
      <color indexed="8"/>
      <name val="新細明體"/>
      <family val="1"/>
    </font>
    <font>
      <u val="single"/>
      <sz val="12"/>
      <color indexed="12"/>
      <name val="新細明體"/>
      <family val="1"/>
    </font>
    <font>
      <sz val="22"/>
      <color indexed="8"/>
      <name val="新細明體"/>
      <family val="1"/>
    </font>
    <font>
      <u val="single"/>
      <sz val="14"/>
      <color indexed="8"/>
      <name val="新細明體"/>
      <family val="1"/>
    </font>
    <font>
      <sz val="12"/>
      <color indexed="10"/>
      <name val="新細明體"/>
      <family val="1"/>
    </font>
    <font>
      <sz val="8"/>
      <color indexed="8"/>
      <name val="新細明體"/>
      <family val="1"/>
    </font>
    <font>
      <sz val="12"/>
      <color indexed="9"/>
      <name val="新細明體"/>
      <family val="1"/>
    </font>
    <font>
      <b/>
      <sz val="12"/>
      <color indexed="8"/>
      <name val="新細明體"/>
      <family val="1"/>
    </font>
    <font>
      <b/>
      <sz val="18"/>
      <color indexed="8"/>
      <name val="新細明體"/>
      <family val="1"/>
    </font>
    <font>
      <sz val="18"/>
      <color indexed="8"/>
      <name val="新細明體"/>
      <family val="1"/>
    </font>
    <font>
      <b/>
      <sz val="16"/>
      <color indexed="10"/>
      <name val="新細明體"/>
      <family val="1"/>
    </font>
    <font>
      <u val="single"/>
      <sz val="12"/>
      <color indexed="20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sz val="28"/>
      <color indexed="8"/>
      <name val="新細明體"/>
      <family val="1"/>
    </font>
    <font>
      <b/>
      <sz val="11"/>
      <color indexed="36"/>
      <name val="新細明體"/>
      <family val="1"/>
    </font>
    <font>
      <sz val="11"/>
      <color indexed="36"/>
      <name val="新細明體"/>
      <family val="1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2"/>
      <color theme="1"/>
      <name val="Calibri"/>
      <family val="1"/>
    </font>
    <font>
      <u val="single"/>
      <sz val="14"/>
      <color theme="1"/>
      <name val="Calibri"/>
      <family val="1"/>
    </font>
    <font>
      <sz val="8"/>
      <color theme="1"/>
      <name val="Calibri"/>
      <family val="1"/>
    </font>
    <font>
      <sz val="10"/>
      <color theme="1"/>
      <name val="Calibri"/>
      <family val="1"/>
    </font>
    <font>
      <b/>
      <sz val="12"/>
      <color rgb="FFFF0000"/>
      <name val="Calibri"/>
      <family val="1"/>
    </font>
    <font>
      <b/>
      <sz val="20"/>
      <color theme="1"/>
      <name val="Calibri"/>
      <family val="1"/>
    </font>
    <font>
      <b/>
      <sz val="16"/>
      <color rgb="FFFF0000"/>
      <name val="Calibri"/>
      <family val="1"/>
    </font>
    <font>
      <b/>
      <sz val="18"/>
      <color theme="1"/>
      <name val="Calibri"/>
      <family val="1"/>
    </font>
    <font>
      <sz val="18"/>
      <color theme="1"/>
      <name val="Calibri"/>
      <family val="1"/>
    </font>
    <font>
      <sz val="28"/>
      <color theme="1"/>
      <name val="Calibri"/>
      <family val="1"/>
    </font>
    <font>
      <b/>
      <sz val="11"/>
      <color theme="7" tint="-0.24997000396251678"/>
      <name val="Calibri"/>
      <family val="1"/>
    </font>
    <font>
      <sz val="11"/>
      <color theme="7" tint="-0.24997000396251678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5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0" fillId="4" borderId="10" xfId="0" applyFill="1" applyBorder="1" applyAlignment="1" applyProtection="1">
      <alignment horizontal="center" vertical="center"/>
      <protection locked="0"/>
    </xf>
    <xf numFmtId="9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56" fillId="0" borderId="0" xfId="0" applyFont="1" applyAlignment="1">
      <alignment vertical="center"/>
    </xf>
    <xf numFmtId="49" fontId="0" fillId="0" borderId="0" xfId="0" applyNumberFormat="1" applyAlignment="1">
      <alignment vertical="center" wrapText="1"/>
    </xf>
    <xf numFmtId="49" fontId="42" fillId="0" borderId="0" xfId="45" applyNumberFormat="1" applyAlignment="1">
      <alignment vertical="center" wrapText="1"/>
    </xf>
    <xf numFmtId="49" fontId="56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top"/>
    </xf>
    <xf numFmtId="49" fontId="56" fillId="0" borderId="0" xfId="0" applyNumberFormat="1" applyFont="1" applyAlignment="1">
      <alignment vertical="top"/>
    </xf>
    <xf numFmtId="176" fontId="0" fillId="33" borderId="10" xfId="0" applyNumberFormat="1" applyFill="1" applyBorder="1" applyAlignment="1">
      <alignment horizontal="center" vertical="center"/>
    </xf>
    <xf numFmtId="177" fontId="0" fillId="33" borderId="10" xfId="0" applyNumberFormat="1" applyFill="1" applyBorder="1" applyAlignment="1">
      <alignment horizontal="center" vertical="center"/>
    </xf>
    <xf numFmtId="177" fontId="0" fillId="33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 horizontal="right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Border="1" applyAlignment="1">
      <alignment vertical="center"/>
    </xf>
    <xf numFmtId="0" fontId="53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42" fillId="0" borderId="0" xfId="45" applyBorder="1" applyAlignment="1">
      <alignment vertical="center"/>
    </xf>
    <xf numFmtId="49" fontId="0" fillId="0" borderId="0" xfId="0" applyNumberFormat="1" applyAlignment="1">
      <alignment vertical="top"/>
    </xf>
    <xf numFmtId="0" fontId="38" fillId="0" borderId="0" xfId="0" applyFont="1" applyAlignment="1">
      <alignment horizontal="right" vertical="center"/>
    </xf>
    <xf numFmtId="49" fontId="0" fillId="0" borderId="0" xfId="0" applyNumberFormat="1" applyAlignment="1">
      <alignment vertical="top"/>
    </xf>
    <xf numFmtId="0" fontId="54" fillId="0" borderId="0" xfId="0" applyFont="1" applyAlignment="1">
      <alignment vertical="center"/>
    </xf>
    <xf numFmtId="0" fontId="0" fillId="0" borderId="0" xfId="0" applyAlignment="1">
      <alignment vertical="center"/>
    </xf>
    <xf numFmtId="0" fontId="58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44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44" fillId="0" borderId="0" xfId="0" applyFont="1" applyBorder="1" applyAlignment="1" applyProtection="1">
      <alignment vertical="center"/>
      <protection/>
    </xf>
    <xf numFmtId="49" fontId="0" fillId="4" borderId="12" xfId="0" applyNumberFormat="1" applyFill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9" fillId="33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60" fillId="0" borderId="0" xfId="0" applyFont="1" applyAlignment="1">
      <alignment horizontal="right"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49" fontId="0" fillId="0" borderId="0" xfId="0" applyNumberFormat="1" applyAlignment="1">
      <alignment vertical="top"/>
    </xf>
    <xf numFmtId="0" fontId="63" fillId="0" borderId="0" xfId="0" applyFont="1" applyAlignment="1">
      <alignment horizontal="center" vertical="center"/>
    </xf>
    <xf numFmtId="0" fontId="59" fillId="5" borderId="0" xfId="0" applyFont="1" applyFill="1" applyAlignment="1">
      <alignment horizontal="left" vertical="center" wrapText="1"/>
    </xf>
    <xf numFmtId="0" fontId="0" fillId="5" borderId="0" xfId="0" applyFill="1" applyAlignment="1">
      <alignment vertical="center" wrapText="1"/>
    </xf>
    <xf numFmtId="0" fontId="64" fillId="0" borderId="0" xfId="0" applyFont="1" applyAlignment="1">
      <alignment horizontal="right" vertical="center"/>
    </xf>
    <xf numFmtId="0" fontId="64" fillId="0" borderId="0" xfId="0" applyFont="1" applyAlignment="1">
      <alignment horizontal="right" vertical="center"/>
    </xf>
    <xf numFmtId="0" fontId="65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1">
    <dxf>
      <fill>
        <patternFill>
          <bgColor theme="6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-0.011"/>
          <c:w val="0.954"/>
          <c:h val="0.94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'試算表'!$C$20:$F$20</c:f>
              <c:numCache/>
            </c:numRef>
          </c:xVal>
          <c:yVal>
            <c:numRef>
              <c:f>'試算表'!$C$5:$F$5</c:f>
              <c:numCache/>
            </c:numRef>
          </c:yVal>
          <c:smooth val="0"/>
        </c:ser>
        <c:axId val="40463193"/>
        <c:axId val="28624418"/>
      </c:scatterChart>
      <c:valAx>
        <c:axId val="40463193"/>
        <c:scaling>
          <c:orientation val="minMax"/>
          <c:max val="8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2832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28624418"/>
        <c:crosses val="autoZero"/>
        <c:crossBetween val="midCat"/>
        <c:dispUnits/>
        <c:minorUnit val="1"/>
      </c:valAx>
      <c:valAx>
        <c:axId val="28624418"/>
        <c:scaling>
          <c:orientation val="maxMin"/>
          <c:max val="12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Hearing Level (dB)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463193"/>
        <c:crossesAt val="0"/>
        <c:crossBetween val="midCat"/>
        <c:dispUnits/>
        <c:majorUnit val="10"/>
        <c:min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-0.011"/>
          <c:w val="0.94925"/>
          <c:h val="0.941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'試算表'!$C$20:$F$20</c:f>
              <c:numCache/>
            </c:numRef>
          </c:xVal>
          <c:yVal>
            <c:numRef>
              <c:f>'試算表'!$C$6:$F$6</c:f>
              <c:numCache/>
            </c:numRef>
          </c:yVal>
          <c:smooth val="0"/>
        </c:ser>
        <c:axId val="56293171"/>
        <c:axId val="36876492"/>
      </c:scatterChart>
      <c:valAx>
        <c:axId val="56293171"/>
        <c:scaling>
          <c:orientation val="minMax"/>
          <c:max val="8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284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36876492"/>
        <c:crosses val="autoZero"/>
        <c:crossBetween val="midCat"/>
        <c:dispUnits/>
        <c:minorUnit val="1"/>
      </c:valAx>
      <c:valAx>
        <c:axId val="36876492"/>
        <c:scaling>
          <c:orientation val="maxMin"/>
          <c:max val="12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Hearing Level (dB)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293171"/>
        <c:crossesAt val="0"/>
        <c:crossBetween val="midCat"/>
        <c:dispUnits/>
        <c:majorUnit val="10"/>
        <c:min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0.50975</cdr:x>
      <cdr:y>0.0195</cdr:y>
    </cdr:from>
    <cdr:to>
      <cdr:x>0.5105</cdr:x>
      <cdr:y>0.90875</cdr:y>
    </cdr:to>
    <cdr:sp>
      <cdr:nvSpPr>
        <cdr:cNvPr id="1" name="Line 1032"/>
        <cdr:cNvSpPr>
          <a:spLocks/>
        </cdr:cNvSpPr>
      </cdr:nvSpPr>
      <cdr:spPr>
        <a:xfrm>
          <a:off x="1704975" y="57150"/>
          <a:ext cx="0" cy="27146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0.63175</cdr:x>
      <cdr:y>0.90825</cdr:y>
    </cdr:from>
    <cdr:to>
      <cdr:x>0.7145</cdr:x>
      <cdr:y>0.9615</cdr:y>
    </cdr:to>
    <cdr:sp>
      <cdr:nvSpPr>
        <cdr:cNvPr id="2" name="Text Box 1025"/>
        <cdr:cNvSpPr txBox="1">
          <a:spLocks noChangeArrowheads="1"/>
        </cdr:cNvSpPr>
      </cdr:nvSpPr>
      <cdr:spPr>
        <a:xfrm>
          <a:off x="2114550" y="2762250"/>
          <a:ext cx="2762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2000</a:t>
          </a:r>
        </a:p>
      </cdr:txBody>
    </cdr:sp>
  </cdr:relSizeAnchor>
  <cdr:relSizeAnchor xmlns:cdr="http://schemas.openxmlformats.org/drawingml/2006/chartDrawing">
    <cdr:from>
      <cdr:x>0.74775</cdr:x>
      <cdr:y>0.90825</cdr:y>
    </cdr:from>
    <cdr:to>
      <cdr:x>0.8295</cdr:x>
      <cdr:y>0.9615</cdr:y>
    </cdr:to>
    <cdr:sp>
      <cdr:nvSpPr>
        <cdr:cNvPr id="3" name="Text Box 1026"/>
        <cdr:cNvSpPr txBox="1">
          <a:spLocks noChangeArrowheads="1"/>
        </cdr:cNvSpPr>
      </cdr:nvSpPr>
      <cdr:spPr>
        <a:xfrm>
          <a:off x="2505075" y="2762250"/>
          <a:ext cx="2762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4000</a:t>
          </a:r>
        </a:p>
      </cdr:txBody>
    </cdr:sp>
  </cdr:relSizeAnchor>
  <cdr:relSizeAnchor xmlns:cdr="http://schemas.openxmlformats.org/drawingml/2006/chartDrawing">
    <cdr:from>
      <cdr:x>0.85925</cdr:x>
      <cdr:y>0.90825</cdr:y>
    </cdr:from>
    <cdr:to>
      <cdr:x>0.942</cdr:x>
      <cdr:y>0.9615</cdr:y>
    </cdr:to>
    <cdr:sp>
      <cdr:nvSpPr>
        <cdr:cNvPr id="4" name="Text Box 1027"/>
        <cdr:cNvSpPr txBox="1">
          <a:spLocks noChangeArrowheads="1"/>
        </cdr:cNvSpPr>
      </cdr:nvSpPr>
      <cdr:spPr>
        <a:xfrm>
          <a:off x="2876550" y="2762250"/>
          <a:ext cx="2762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8000</a:t>
          </a:r>
        </a:p>
      </cdr:txBody>
    </cdr:sp>
  </cdr:relSizeAnchor>
  <cdr:relSizeAnchor xmlns:cdr="http://schemas.openxmlformats.org/drawingml/2006/chartDrawing">
    <cdr:from>
      <cdr:x>0.51925</cdr:x>
      <cdr:y>0.90825</cdr:y>
    </cdr:from>
    <cdr:to>
      <cdr:x>0.602</cdr:x>
      <cdr:y>0.9615</cdr:y>
    </cdr:to>
    <cdr:sp>
      <cdr:nvSpPr>
        <cdr:cNvPr id="5" name="Text Box 1028"/>
        <cdr:cNvSpPr txBox="1">
          <a:spLocks noChangeArrowheads="1"/>
        </cdr:cNvSpPr>
      </cdr:nvSpPr>
      <cdr:spPr>
        <a:xfrm>
          <a:off x="1733550" y="2762250"/>
          <a:ext cx="2762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1000</a:t>
          </a:r>
        </a:p>
      </cdr:txBody>
    </cdr:sp>
  </cdr:relSizeAnchor>
  <cdr:relSizeAnchor xmlns:cdr="http://schemas.openxmlformats.org/drawingml/2006/chartDrawing">
    <cdr:from>
      <cdr:x>0.4165</cdr:x>
      <cdr:y>0.90825</cdr:y>
    </cdr:from>
    <cdr:to>
      <cdr:x>0.48275</cdr:x>
      <cdr:y>0.9615</cdr:y>
    </cdr:to>
    <cdr:sp>
      <cdr:nvSpPr>
        <cdr:cNvPr id="6" name="Text Box 1029"/>
        <cdr:cNvSpPr txBox="1">
          <a:spLocks noChangeArrowheads="1"/>
        </cdr:cNvSpPr>
      </cdr:nvSpPr>
      <cdr:spPr>
        <a:xfrm>
          <a:off x="1390650" y="2762250"/>
          <a:ext cx="2190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500</a:t>
          </a:r>
        </a:p>
      </cdr:txBody>
    </cdr:sp>
  </cdr:relSizeAnchor>
  <cdr:relSizeAnchor xmlns:cdr="http://schemas.openxmlformats.org/drawingml/2006/chartDrawing">
    <cdr:from>
      <cdr:x>0.3145</cdr:x>
      <cdr:y>0.90575</cdr:y>
    </cdr:from>
    <cdr:to>
      <cdr:x>0.3815</cdr:x>
      <cdr:y>0.959</cdr:y>
    </cdr:to>
    <cdr:sp>
      <cdr:nvSpPr>
        <cdr:cNvPr id="7" name="Text Box 1030"/>
        <cdr:cNvSpPr txBox="1">
          <a:spLocks noChangeArrowheads="1"/>
        </cdr:cNvSpPr>
      </cdr:nvSpPr>
      <cdr:spPr>
        <a:xfrm>
          <a:off x="1047750" y="2752725"/>
          <a:ext cx="2286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250</a:t>
          </a:r>
        </a:p>
      </cdr:txBody>
    </cdr:sp>
  </cdr:relSizeAnchor>
  <cdr:relSizeAnchor xmlns:cdr="http://schemas.openxmlformats.org/drawingml/2006/chartDrawing">
    <cdr:from>
      <cdr:x>0.19575</cdr:x>
      <cdr:y>0.90825</cdr:y>
    </cdr:from>
    <cdr:to>
      <cdr:x>0.262</cdr:x>
      <cdr:y>0.9615</cdr:y>
    </cdr:to>
    <cdr:sp>
      <cdr:nvSpPr>
        <cdr:cNvPr id="8" name="Text Box 1031"/>
        <cdr:cNvSpPr txBox="1">
          <a:spLocks noChangeArrowheads="1"/>
        </cdr:cNvSpPr>
      </cdr:nvSpPr>
      <cdr:spPr>
        <a:xfrm>
          <a:off x="647700" y="2762250"/>
          <a:ext cx="2190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125</a:t>
          </a:r>
        </a:p>
      </cdr:txBody>
    </cdr:sp>
  </cdr:relSizeAnchor>
  <cdr:relSizeAnchor xmlns:cdr="http://schemas.openxmlformats.org/drawingml/2006/chartDrawing">
    <cdr:from>
      <cdr:x>0.6205</cdr:x>
      <cdr:y>0.0195</cdr:y>
    </cdr:from>
    <cdr:to>
      <cdr:x>0.62125</cdr:x>
      <cdr:y>0.90875</cdr:y>
    </cdr:to>
    <cdr:sp>
      <cdr:nvSpPr>
        <cdr:cNvPr id="9" name="Line 1033"/>
        <cdr:cNvSpPr>
          <a:spLocks/>
        </cdr:cNvSpPr>
      </cdr:nvSpPr>
      <cdr:spPr>
        <a:xfrm>
          <a:off x="2076450" y="57150"/>
          <a:ext cx="0" cy="27146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0.7285</cdr:x>
      <cdr:y>0.0195</cdr:y>
    </cdr:from>
    <cdr:to>
      <cdr:x>0.72925</cdr:x>
      <cdr:y>0.90825</cdr:y>
    </cdr:to>
    <cdr:sp>
      <cdr:nvSpPr>
        <cdr:cNvPr id="10" name="Line 1034"/>
        <cdr:cNvSpPr>
          <a:spLocks/>
        </cdr:cNvSpPr>
      </cdr:nvSpPr>
      <cdr:spPr>
        <a:xfrm>
          <a:off x="2438400" y="57150"/>
          <a:ext cx="0" cy="270510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0.83925</cdr:x>
      <cdr:y>0.0195</cdr:y>
    </cdr:from>
    <cdr:to>
      <cdr:x>0.84</cdr:x>
      <cdr:y>0.90875</cdr:y>
    </cdr:to>
    <cdr:sp>
      <cdr:nvSpPr>
        <cdr:cNvPr id="11" name="Line 1035"/>
        <cdr:cNvSpPr>
          <a:spLocks/>
        </cdr:cNvSpPr>
      </cdr:nvSpPr>
      <cdr:spPr>
        <a:xfrm>
          <a:off x="2809875" y="57150"/>
          <a:ext cx="0" cy="27146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0.12875</cdr:x>
      <cdr:y>0.76875</cdr:y>
    </cdr:from>
    <cdr:to>
      <cdr:x>1</cdr:x>
      <cdr:y>0.9015</cdr:y>
    </cdr:to>
    <cdr:sp>
      <cdr:nvSpPr>
        <cdr:cNvPr id="12" name="Rectangle 1036"/>
        <cdr:cNvSpPr>
          <a:spLocks/>
        </cdr:cNvSpPr>
      </cdr:nvSpPr>
      <cdr:spPr>
        <a:xfrm>
          <a:off x="428625" y="2343150"/>
          <a:ext cx="2924175" cy="400050"/>
        </a:xfrm>
        <a:prstGeom prst="rect">
          <a:avLst/>
        </a:prstGeom>
        <a:solidFill>
          <a:srgbClr val="C0C0C0">
            <a:alpha val="4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0.63725</cdr:x>
      <cdr:y>0.90325</cdr:y>
    </cdr:from>
    <cdr:to>
      <cdr:x>0.72075</cdr:x>
      <cdr:y>0.9565</cdr:y>
    </cdr:to>
    <cdr:sp>
      <cdr:nvSpPr>
        <cdr:cNvPr id="1" name="Text Box 1"/>
        <cdr:cNvSpPr txBox="1">
          <a:spLocks noChangeArrowheads="1"/>
        </cdr:cNvSpPr>
      </cdr:nvSpPr>
      <cdr:spPr>
        <a:xfrm>
          <a:off x="2133600" y="2752725"/>
          <a:ext cx="2762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2000</a:t>
          </a:r>
        </a:p>
      </cdr:txBody>
    </cdr:sp>
  </cdr:relSizeAnchor>
  <cdr:relSizeAnchor xmlns:cdr="http://schemas.openxmlformats.org/drawingml/2006/chartDrawing">
    <cdr:from>
      <cdr:x>0.75025</cdr:x>
      <cdr:y>0.90325</cdr:y>
    </cdr:from>
    <cdr:to>
      <cdr:x>0.83275</cdr:x>
      <cdr:y>0.9565</cdr:y>
    </cdr:to>
    <cdr:sp>
      <cdr:nvSpPr>
        <cdr:cNvPr id="2" name="Text Box 2"/>
        <cdr:cNvSpPr txBox="1">
          <a:spLocks noChangeArrowheads="1"/>
        </cdr:cNvSpPr>
      </cdr:nvSpPr>
      <cdr:spPr>
        <a:xfrm>
          <a:off x="2514600" y="2752725"/>
          <a:ext cx="2762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4000</a:t>
          </a:r>
        </a:p>
      </cdr:txBody>
    </cdr:sp>
  </cdr:relSizeAnchor>
  <cdr:relSizeAnchor xmlns:cdr="http://schemas.openxmlformats.org/drawingml/2006/chartDrawing">
    <cdr:from>
      <cdr:x>0.8605</cdr:x>
      <cdr:y>0.90325</cdr:y>
    </cdr:from>
    <cdr:to>
      <cdr:x>0.944</cdr:x>
      <cdr:y>0.9565</cdr:y>
    </cdr:to>
    <cdr:sp>
      <cdr:nvSpPr>
        <cdr:cNvPr id="3" name="Text Box 3"/>
        <cdr:cNvSpPr txBox="1">
          <a:spLocks noChangeArrowheads="1"/>
        </cdr:cNvSpPr>
      </cdr:nvSpPr>
      <cdr:spPr>
        <a:xfrm>
          <a:off x="2876550" y="2752725"/>
          <a:ext cx="2762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8000</a:t>
          </a:r>
        </a:p>
      </cdr:txBody>
    </cdr:sp>
  </cdr:relSizeAnchor>
  <cdr:relSizeAnchor xmlns:cdr="http://schemas.openxmlformats.org/drawingml/2006/chartDrawing">
    <cdr:from>
      <cdr:x>0.528</cdr:x>
      <cdr:y>0.90325</cdr:y>
    </cdr:from>
    <cdr:to>
      <cdr:x>0.6105</cdr:x>
      <cdr:y>0.9565</cdr:y>
    </cdr:to>
    <cdr:sp>
      <cdr:nvSpPr>
        <cdr:cNvPr id="4" name="Text Box 4"/>
        <cdr:cNvSpPr txBox="1">
          <a:spLocks noChangeArrowheads="1"/>
        </cdr:cNvSpPr>
      </cdr:nvSpPr>
      <cdr:spPr>
        <a:xfrm>
          <a:off x="1762125" y="2752725"/>
          <a:ext cx="2762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1000</a:t>
          </a:r>
        </a:p>
      </cdr:txBody>
    </cdr:sp>
  </cdr:relSizeAnchor>
  <cdr:relSizeAnchor xmlns:cdr="http://schemas.openxmlformats.org/drawingml/2006/chartDrawing">
    <cdr:from>
      <cdr:x>0.42525</cdr:x>
      <cdr:y>0.90325</cdr:y>
    </cdr:from>
    <cdr:to>
      <cdr:x>0.49225</cdr:x>
      <cdr:y>0.9565</cdr:y>
    </cdr:to>
    <cdr:sp>
      <cdr:nvSpPr>
        <cdr:cNvPr id="5" name="Text Box 5"/>
        <cdr:cNvSpPr txBox="1">
          <a:spLocks noChangeArrowheads="1"/>
        </cdr:cNvSpPr>
      </cdr:nvSpPr>
      <cdr:spPr>
        <a:xfrm>
          <a:off x="1419225" y="2752725"/>
          <a:ext cx="2286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500</a:t>
          </a:r>
        </a:p>
      </cdr:txBody>
    </cdr:sp>
  </cdr:relSizeAnchor>
  <cdr:relSizeAnchor xmlns:cdr="http://schemas.openxmlformats.org/drawingml/2006/chartDrawing">
    <cdr:from>
      <cdr:x>0.31775</cdr:x>
      <cdr:y>0.90325</cdr:y>
    </cdr:from>
    <cdr:to>
      <cdr:x>0.3845</cdr:x>
      <cdr:y>0.9565</cdr:y>
    </cdr:to>
    <cdr:sp>
      <cdr:nvSpPr>
        <cdr:cNvPr id="6" name="Text Box 6"/>
        <cdr:cNvSpPr txBox="1">
          <a:spLocks noChangeArrowheads="1"/>
        </cdr:cNvSpPr>
      </cdr:nvSpPr>
      <cdr:spPr>
        <a:xfrm>
          <a:off x="1057275" y="2752725"/>
          <a:ext cx="2190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250</a:t>
          </a:r>
        </a:p>
      </cdr:txBody>
    </cdr:sp>
  </cdr:relSizeAnchor>
  <cdr:relSizeAnchor xmlns:cdr="http://schemas.openxmlformats.org/drawingml/2006/chartDrawing">
    <cdr:from>
      <cdr:x>0.209</cdr:x>
      <cdr:y>0.90325</cdr:y>
    </cdr:from>
    <cdr:to>
      <cdr:x>0.276</cdr:x>
      <cdr:y>0.9565</cdr:y>
    </cdr:to>
    <cdr:sp>
      <cdr:nvSpPr>
        <cdr:cNvPr id="7" name="Text Box 7"/>
        <cdr:cNvSpPr txBox="1">
          <a:spLocks noChangeArrowheads="1"/>
        </cdr:cNvSpPr>
      </cdr:nvSpPr>
      <cdr:spPr>
        <a:xfrm>
          <a:off x="695325" y="2752725"/>
          <a:ext cx="2286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125</a:t>
          </a:r>
        </a:p>
      </cdr:txBody>
    </cdr:sp>
  </cdr:relSizeAnchor>
  <cdr:relSizeAnchor xmlns:cdr="http://schemas.openxmlformats.org/drawingml/2006/chartDrawing">
    <cdr:from>
      <cdr:x>0.51125</cdr:x>
      <cdr:y>0.02325</cdr:y>
    </cdr:from>
    <cdr:to>
      <cdr:x>0.51225</cdr:x>
      <cdr:y>0.904</cdr:y>
    </cdr:to>
    <cdr:sp>
      <cdr:nvSpPr>
        <cdr:cNvPr id="8" name="Line 8"/>
        <cdr:cNvSpPr>
          <a:spLocks/>
        </cdr:cNvSpPr>
      </cdr:nvSpPr>
      <cdr:spPr>
        <a:xfrm>
          <a:off x="1704975" y="66675"/>
          <a:ext cx="0" cy="2686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0.62</cdr:x>
      <cdr:y>0.02325</cdr:y>
    </cdr:from>
    <cdr:to>
      <cdr:x>0.62075</cdr:x>
      <cdr:y>0.904</cdr:y>
    </cdr:to>
    <cdr:sp>
      <cdr:nvSpPr>
        <cdr:cNvPr id="9" name="Line 9"/>
        <cdr:cNvSpPr>
          <a:spLocks/>
        </cdr:cNvSpPr>
      </cdr:nvSpPr>
      <cdr:spPr>
        <a:xfrm>
          <a:off x="2076450" y="66675"/>
          <a:ext cx="0" cy="2686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0.73025</cdr:x>
      <cdr:y>0.02325</cdr:y>
    </cdr:from>
    <cdr:to>
      <cdr:x>0.73125</cdr:x>
      <cdr:y>0.904</cdr:y>
    </cdr:to>
    <cdr:sp>
      <cdr:nvSpPr>
        <cdr:cNvPr id="10" name="Line 10"/>
        <cdr:cNvSpPr>
          <a:spLocks/>
        </cdr:cNvSpPr>
      </cdr:nvSpPr>
      <cdr:spPr>
        <a:xfrm>
          <a:off x="2447925" y="66675"/>
          <a:ext cx="0" cy="2686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0.839</cdr:x>
      <cdr:y>0.02325</cdr:y>
    </cdr:from>
    <cdr:to>
      <cdr:x>0.839</cdr:x>
      <cdr:y>0.904</cdr:y>
    </cdr:to>
    <cdr:sp>
      <cdr:nvSpPr>
        <cdr:cNvPr id="11" name="Line 11"/>
        <cdr:cNvSpPr>
          <a:spLocks/>
        </cdr:cNvSpPr>
      </cdr:nvSpPr>
      <cdr:spPr>
        <a:xfrm>
          <a:off x="2809875" y="66675"/>
          <a:ext cx="0" cy="2686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0.13075</cdr:x>
      <cdr:y>0.767</cdr:y>
    </cdr:from>
    <cdr:to>
      <cdr:x>1</cdr:x>
      <cdr:y>0.9</cdr:y>
    </cdr:to>
    <cdr:sp>
      <cdr:nvSpPr>
        <cdr:cNvPr id="12" name="Rectangle 12"/>
        <cdr:cNvSpPr>
          <a:spLocks/>
        </cdr:cNvSpPr>
      </cdr:nvSpPr>
      <cdr:spPr>
        <a:xfrm>
          <a:off x="438150" y="2333625"/>
          <a:ext cx="2914650" cy="409575"/>
        </a:xfrm>
        <a:prstGeom prst="rect">
          <a:avLst/>
        </a:prstGeom>
        <a:solidFill>
          <a:srgbClr val="C0C0C0">
            <a:alpha val="4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15</xdr:row>
      <xdr:rowOff>0</xdr:rowOff>
    </xdr:from>
    <xdr:to>
      <xdr:col>6</xdr:col>
      <xdr:colOff>95250</xdr:colOff>
      <xdr:row>29</xdr:row>
      <xdr:rowOff>114300</xdr:rowOff>
    </xdr:to>
    <xdr:graphicFrame>
      <xdr:nvGraphicFramePr>
        <xdr:cNvPr id="1" name="圖表 1025"/>
        <xdr:cNvGraphicFramePr/>
      </xdr:nvGraphicFramePr>
      <xdr:xfrm>
        <a:off x="19050" y="4029075"/>
        <a:ext cx="33528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85725</xdr:colOff>
      <xdr:row>15</xdr:row>
      <xdr:rowOff>0</xdr:rowOff>
    </xdr:from>
    <xdr:to>
      <xdr:col>13</xdr:col>
      <xdr:colOff>85725</xdr:colOff>
      <xdr:row>29</xdr:row>
      <xdr:rowOff>114300</xdr:rowOff>
    </xdr:to>
    <xdr:graphicFrame>
      <xdr:nvGraphicFramePr>
        <xdr:cNvPr id="2" name="圖表 1026"/>
        <xdr:cNvGraphicFramePr/>
      </xdr:nvGraphicFramePr>
      <xdr:xfrm>
        <a:off x="3362325" y="4029075"/>
        <a:ext cx="335280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jedi.org/blog/archives/006115.html" TargetMode="External" /><Relationship Id="rId2" Type="http://schemas.openxmlformats.org/officeDocument/2006/relationships/hyperlink" Target="https://personalpages.manchester.ac.uk/staff/richard.baker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C5" sqref="C5"/>
    </sheetView>
  </sheetViews>
  <sheetFormatPr defaultColWidth="9.00390625" defaultRowHeight="15.75"/>
  <cols>
    <col min="1" max="1" width="2.50390625" style="0" customWidth="1"/>
    <col min="2" max="2" width="4.25390625" style="0" customWidth="1"/>
    <col min="6" max="6" width="9.25390625" style="0" bestFit="1" customWidth="1"/>
    <col min="7" max="7" width="2.875" style="0" customWidth="1"/>
    <col min="8" max="8" width="4.50390625" style="0" customWidth="1"/>
    <col min="9" max="9" width="9.00390625" style="0" customWidth="1"/>
    <col min="10" max="10" width="13.00390625" style="0" customWidth="1"/>
    <col min="11" max="11" width="4.50390625" style="0" customWidth="1"/>
    <col min="12" max="12" width="3.50390625" style="0" customWidth="1"/>
    <col min="13" max="13" width="6.625" style="0" customWidth="1"/>
    <col min="14" max="14" width="31.50390625" style="0" customWidth="1"/>
  </cols>
  <sheetData>
    <row r="1" spans="2:13" ht="30.75" thickBot="1">
      <c r="B1" s="32" t="s">
        <v>87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20" t="s">
        <v>98</v>
      </c>
    </row>
    <row r="2" spans="3:13" ht="17.25" thickBot="1">
      <c r="C2" s="33" t="s">
        <v>99</v>
      </c>
      <c r="D2" s="33"/>
      <c r="E2" s="33"/>
      <c r="F2" s="33"/>
      <c r="G2" s="33"/>
      <c r="I2" s="2" t="s">
        <v>69</v>
      </c>
      <c r="J2" s="39" t="s">
        <v>72</v>
      </c>
      <c r="K2" s="40"/>
      <c r="L2" s="40"/>
      <c r="M2" s="41"/>
    </row>
    <row r="4" spans="3:13" ht="17.25" thickBot="1">
      <c r="C4" s="1" t="s">
        <v>0</v>
      </c>
      <c r="D4" s="1" t="s">
        <v>1</v>
      </c>
      <c r="E4" s="1" t="s">
        <v>2</v>
      </c>
      <c r="F4" s="1" t="s">
        <v>3</v>
      </c>
      <c r="I4" s="1" t="s">
        <v>4</v>
      </c>
      <c r="J4" s="33" t="str">
        <f>IF(J2="一律四捨五入至整數","單耳聽障比率（四捨五入）","單耳聽障比率")</f>
        <v>單耳聽障比率</v>
      </c>
      <c r="K4" s="33"/>
      <c r="L4" s="33"/>
      <c r="M4" s="33"/>
    </row>
    <row r="5" spans="2:13" ht="17.25" thickBot="1">
      <c r="B5" t="s">
        <v>5</v>
      </c>
      <c r="C5" s="6"/>
      <c r="D5" s="6"/>
      <c r="E5" s="6"/>
      <c r="F5" s="6"/>
      <c r="G5" s="3" t="s">
        <v>7</v>
      </c>
      <c r="H5" s="1" t="s">
        <v>12</v>
      </c>
      <c r="I5" s="15">
        <f>IF(COUNT(C5:F5)&gt;0,ROUND(AVERAGE(C5:F5),1),"")</f>
      </c>
      <c r="J5" s="16">
        <f>IF(COUNT(C5:F5)&gt;0,ROUND(MAX(MIN((I5-25)*1.5%,100%),0%),3),"")</f>
      </c>
      <c r="K5" s="1" t="s">
        <v>8</v>
      </c>
      <c r="L5" s="34">
        <f>IF(COUNT(C5:F6)=8,IF(I5&lt;I6,"☜優耳",""),"")</f>
      </c>
      <c r="M5" s="33"/>
    </row>
    <row r="6" spans="2:13" ht="17.25" thickBot="1">
      <c r="B6" t="s">
        <v>6</v>
      </c>
      <c r="C6" s="6"/>
      <c r="D6" s="6"/>
      <c r="E6" s="6"/>
      <c r="F6" s="6"/>
      <c r="G6" s="3" t="s">
        <v>7</v>
      </c>
      <c r="H6" s="1" t="s">
        <v>13</v>
      </c>
      <c r="I6" s="15">
        <f>IF(COUNT(C6:F6)&gt;0,ROUND(AVERAGE(C6:F6),1),"")</f>
      </c>
      <c r="J6" s="16">
        <f>IF(COUNT(C6:F6)&gt;0,ROUND(MAX(MIN((I6-25)*1.5%,100%),0%),3),"")</f>
      </c>
      <c r="K6" s="1" t="s">
        <v>9</v>
      </c>
      <c r="L6" s="34">
        <f>IF(COUNT(C5:F6)=8,IF(I6&lt;I5,"☜優耳",""),"")</f>
      </c>
      <c r="M6" s="33"/>
    </row>
    <row r="7" spans="3:6" ht="16.5">
      <c r="C7" s="35" t="s">
        <v>71</v>
      </c>
      <c r="D7" s="35"/>
      <c r="E7" s="35"/>
      <c r="F7" s="35"/>
    </row>
    <row r="8" ht="55.5" customHeight="1" thickBot="1"/>
    <row r="9" spans="6:13" ht="17.25" thickBot="1">
      <c r="F9" s="42" t="s">
        <v>14</v>
      </c>
      <c r="G9" s="33"/>
      <c r="H9" s="33"/>
      <c r="I9" s="43"/>
      <c r="J9" s="17">
        <f>IF(COUNT(J5:J6)=2,ROUND(MAX((MIN(J5,J6)*5+MAX(J5,J6)*1)/6,0%),3),"")</f>
      </c>
      <c r="K9" s="44">
        <f>IF(J2="一律四捨五入至整數","（四捨五入）","")</f>
      </c>
      <c r="L9" s="33"/>
      <c r="M9" s="33"/>
    </row>
    <row r="10" ht="7.5" customHeight="1"/>
    <row r="11" spans="2:14" ht="24" customHeight="1">
      <c r="B11" s="30">
        <f>IF(COUNT(I5:I6)=2,IF(J9&lt;45%,IF(MAX(I5:I6)&gt;=40,IF(MAX(I5:I6)-MIN(I5:I6)&gt;=25,1,""),""),""),"")</f>
      </c>
      <c r="C11" s="48">
        <f>IF(COUNT(I5:I6)=2,IF(J9&lt;45%,IF(MAX(I5:I6)&gt;=40,IF(MAX(I5:I6)-MIN(I5:I6)&gt;=25,"可符合「單側聽損者職務再設計服務試辦計畫」適用對象條件",""),""),""),"")</f>
      </c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9:10" ht="7.5" customHeight="1">
      <c r="I12" s="2"/>
      <c r="J12" s="7"/>
    </row>
    <row r="13" spans="2:14" ht="28.5" customHeight="1">
      <c r="B13" s="47" t="s">
        <v>10</v>
      </c>
      <c r="C13" s="47"/>
      <c r="D13" s="51" t="s">
        <v>7</v>
      </c>
      <c r="E13" s="45">
        <f>IF(J9&lt;&gt;"",IF(J9&gt;90%,"b230.3 雙耳整體障礙比率大於90.0%",IF(J9&lt;70.1%,IF(J9&lt;45%,IF(J9&lt;22.5%,"b230.0 未達下列基準","b230.0 未達下列基準"),"b230.1 雙耳整體障礙比率介於45.0%至70.0%"),"b230.2 雙耳整體障礙比率介於70.1%至90.0%")),"")</f>
      </c>
      <c r="F13" s="46"/>
      <c r="G13" s="46"/>
      <c r="H13" s="46"/>
      <c r="I13" s="46"/>
      <c r="J13" s="46"/>
      <c r="K13" s="46"/>
      <c r="L13" s="46"/>
      <c r="M13" s="46"/>
      <c r="N13" s="46"/>
    </row>
    <row r="14" spans="2:14" ht="28.5" customHeight="1">
      <c r="B14" s="54" t="s">
        <v>112</v>
      </c>
      <c r="C14" s="55"/>
      <c r="D14" s="56"/>
      <c r="E14" s="52">
        <f>IF(J9&lt;&gt;"",IF(J9&gt;90%,"",IF(J9&lt;70.1%,IF(J9&lt;45%,IF(J9&lt;22.5%,"","未滿六歲：b230.1 雙耳整體障礙比率介於22.5%至70.0%"),"未滿六歲：b230.1 雙耳整體障礙比率介於22.5%至70.0%"),"")),"")</f>
      </c>
      <c r="F14" s="53"/>
      <c r="G14" s="53"/>
      <c r="H14" s="53"/>
      <c r="I14" s="53"/>
      <c r="J14" s="53"/>
      <c r="K14" s="53"/>
      <c r="L14" s="53"/>
      <c r="M14" s="53"/>
      <c r="N14" s="53"/>
    </row>
    <row r="15" spans="1:14" ht="16.5">
      <c r="A15" s="25"/>
      <c r="B15" s="25"/>
      <c r="C15" s="25"/>
      <c r="D15" s="25"/>
      <c r="E15" s="26">
        <f>IF(AND(J9&gt;70%,J9&lt;70.1%),"※ 註：此編碼係依據雙耳整體障礙比率四捨五入後判定","")</f>
      </c>
      <c r="F15" s="25"/>
      <c r="G15" s="25"/>
      <c r="H15" s="25"/>
      <c r="I15" s="25"/>
      <c r="J15" s="25"/>
      <c r="K15" s="25"/>
      <c r="L15" s="25"/>
      <c r="M15" s="25"/>
      <c r="N15" s="25"/>
    </row>
    <row r="16" spans="1:14" ht="16.5">
      <c r="A16" s="25"/>
      <c r="B16" s="27"/>
      <c r="C16" s="36" t="s">
        <v>70</v>
      </c>
      <c r="D16" s="37"/>
      <c r="E16" s="37"/>
      <c r="F16" s="25"/>
      <c r="G16" s="25"/>
      <c r="H16" s="25"/>
      <c r="I16" s="25"/>
      <c r="J16" s="25"/>
      <c r="K16" s="25"/>
      <c r="L16" s="25"/>
      <c r="M16" s="25"/>
      <c r="N16" s="25"/>
    </row>
    <row r="17" spans="1:14" ht="16.5">
      <c r="A17" s="25"/>
      <c r="B17" s="28"/>
      <c r="C17" s="38" t="s">
        <v>68</v>
      </c>
      <c r="D17" s="37"/>
      <c r="E17" s="37"/>
      <c r="F17" s="25"/>
      <c r="G17" s="25"/>
      <c r="H17" s="25"/>
      <c r="I17" s="25"/>
      <c r="J17" s="25"/>
      <c r="K17" s="25"/>
      <c r="L17" s="25"/>
      <c r="M17" s="25"/>
      <c r="N17" s="25"/>
    </row>
    <row r="18" spans="1:14" ht="16.5">
      <c r="A18" s="25"/>
      <c r="B18" s="25"/>
      <c r="C18" s="38" t="s">
        <v>73</v>
      </c>
      <c r="D18" s="37"/>
      <c r="E18" s="37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16.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16.5">
      <c r="A20" s="25"/>
      <c r="B20" s="25"/>
      <c r="C20" s="25">
        <v>3</v>
      </c>
      <c r="D20" s="25">
        <v>4</v>
      </c>
      <c r="E20" s="25">
        <v>5</v>
      </c>
      <c r="F20" s="25">
        <v>6</v>
      </c>
      <c r="G20" s="25"/>
      <c r="H20" s="25"/>
      <c r="I20" s="25"/>
      <c r="J20" s="25"/>
      <c r="K20" s="25"/>
      <c r="L20" s="25"/>
      <c r="M20" s="25"/>
      <c r="N20" s="25"/>
    </row>
    <row r="21" spans="1:14" ht="16.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16.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ht="16.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16.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ht="16.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ht="16.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ht="16.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14" ht="16.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16.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</sheetData>
  <sheetProtection sheet="1" objects="1" scenarios="1" selectLockedCells="1"/>
  <mergeCells count="17">
    <mergeCell ref="C16:E16"/>
    <mergeCell ref="C17:E17"/>
    <mergeCell ref="C18:E18"/>
    <mergeCell ref="J2:M2"/>
    <mergeCell ref="F9:I9"/>
    <mergeCell ref="K9:M9"/>
    <mergeCell ref="E14:N14"/>
    <mergeCell ref="C11:N11"/>
    <mergeCell ref="B13:C13"/>
    <mergeCell ref="E13:N13"/>
    <mergeCell ref="B14:D14"/>
    <mergeCell ref="B1:L1"/>
    <mergeCell ref="J4:M4"/>
    <mergeCell ref="L5:M5"/>
    <mergeCell ref="L6:M6"/>
    <mergeCell ref="C7:F7"/>
    <mergeCell ref="C2:G2"/>
  </mergeCells>
  <conditionalFormatting sqref="C11:N11">
    <cfRule type="expression" priority="1" dxfId="0">
      <formula>B11=1</formula>
    </cfRule>
  </conditionalFormatting>
  <dataValidations count="9">
    <dataValidation type="whole" allowBlank="1" showInputMessage="1" showErrorMessage="1" promptTitle="左耳 4000 Hz 聽閾" prompt="若個案於最大音量無反應 (NR) 請輸入最大施測音量加 5" errorTitle="輸入格式錯誤" error="聽閾數值需為 -10 至 125 之間的整數" sqref="F6">
      <formula1>-10</formula1>
      <formula2>125</formula2>
    </dataValidation>
    <dataValidation type="whole" allowBlank="1" showInputMessage="1" showErrorMessage="1" promptTitle="右耳 4000 Hz 聽閾" prompt="若個案於最大音量無反應 (NR) 請輸入最大施測音量加 5" errorTitle="輸入格式錯誤" error="聽閾數值需為 -10 至 125 之間的整數" sqref="F5">
      <formula1>-10</formula1>
      <formula2>125</formula2>
    </dataValidation>
    <dataValidation type="whole" allowBlank="1" showInputMessage="1" showErrorMessage="1" promptTitle="右耳 500 Hz 聽閾" prompt="若個案於最大音量無反應 (NR) 請輸入最大施測音量加 5" errorTitle="輸入格式錯誤" error="聽閾數值需為 -10 至 125 之間的整數" sqref="C5">
      <formula1>-10</formula1>
      <formula2>125</formula2>
    </dataValidation>
    <dataValidation type="whole" allowBlank="1" showInputMessage="1" showErrorMessage="1" promptTitle="右耳 1000 Hz 聽閾" prompt="若個案於最大音量無反應 (NR) 請輸入最大施測音量加 5" errorTitle="輸入格式錯誤" error="聽閾數值需為 -10 至 125 之間的整數" sqref="D5">
      <formula1>-10</formula1>
      <formula2>125</formula2>
    </dataValidation>
    <dataValidation type="whole" allowBlank="1" showInputMessage="1" showErrorMessage="1" promptTitle="右耳 2000 Hz 聽閾" prompt="若個案於最大音量無反應 (NR) 請輸入最大施測音量加 5" errorTitle="輸入格式錯誤" error="聽閾數值需為 -10 至 125 之間的整數" sqref="E5">
      <formula1>-10</formula1>
      <formula2>125</formula2>
    </dataValidation>
    <dataValidation type="whole" allowBlank="1" showInputMessage="1" showErrorMessage="1" promptTitle="左耳 500 Hz 聽閾" prompt="若個案於最大音量無反應 (NR) 請輸入最大施測音量加 5" errorTitle="輸入格式錯誤" error="聽閾數值需為 -10 至 125 之間的整數" sqref="C6">
      <formula1>-10</formula1>
      <formula2>125</formula2>
    </dataValidation>
    <dataValidation type="whole" allowBlank="1" showInputMessage="1" showErrorMessage="1" promptTitle="左耳 1000 Hz 聽閾" prompt="若個案於最大音量無反應 (NR) 請輸入最大施測音量加 5" errorTitle="輸入格式錯誤" error="聽閾數值需為 -10 至 125 之間的整數" sqref="D6">
      <formula1>-10</formula1>
      <formula2>125</formula2>
    </dataValidation>
    <dataValidation type="whole" allowBlank="1" showInputMessage="1" showErrorMessage="1" promptTitle="左耳 2000 Hz 聽閾" prompt="若個案於最大音量無反應 (NR) 請輸入最大施測音量加 5" errorTitle="輸入格式錯誤" error="聽閾數值需為 -10 至 125 之間的整數" sqref="E6">
      <formula1>-10</formula1>
      <formula2>125</formula2>
    </dataValidation>
    <dataValidation type="list" operator="equal" showErrorMessage="1" errorTitle="輸入錯誤" error="只能選擇「一律四捨五入至整數」或「盡量保留原始數值」" sqref="J2:L2">
      <formula1>$C$18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6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5.875" style="0" customWidth="1"/>
    <col min="2" max="2" width="9.50390625" style="0" bestFit="1" customWidth="1"/>
    <col min="3" max="3" width="3.125" style="13" customWidth="1"/>
    <col min="4" max="4" width="65.625" style="10" customWidth="1"/>
  </cols>
  <sheetData>
    <row r="1" ht="30">
      <c r="B1" s="4" t="s">
        <v>87</v>
      </c>
    </row>
    <row r="2" spans="2:4" ht="16.5">
      <c r="B2" s="33" t="s">
        <v>110</v>
      </c>
      <c r="C2" s="33"/>
      <c r="D2" s="33"/>
    </row>
    <row r="3" spans="2:4" ht="16.5">
      <c r="B3" t="s">
        <v>33</v>
      </c>
      <c r="D3" s="11" t="s">
        <v>86</v>
      </c>
    </row>
    <row r="5" ht="19.5">
      <c r="B5" s="5" t="s">
        <v>11</v>
      </c>
    </row>
    <row r="6" ht="7.5" customHeight="1"/>
    <row r="7" spans="2:4" s="9" customFormat="1" ht="10.5">
      <c r="B7" s="9" t="s">
        <v>54</v>
      </c>
      <c r="C7" s="14" t="s">
        <v>55</v>
      </c>
      <c r="D7" s="12" t="s">
        <v>60</v>
      </c>
    </row>
    <row r="8" spans="3:4" s="9" customFormat="1" ht="10.5">
      <c r="C8" s="14" t="s">
        <v>56</v>
      </c>
      <c r="D8" s="12" t="s">
        <v>61</v>
      </c>
    </row>
    <row r="9" spans="3:4" s="9" customFormat="1" ht="10.5">
      <c r="C9" s="14" t="s">
        <v>57</v>
      </c>
      <c r="D9" s="12" t="s">
        <v>59</v>
      </c>
    </row>
    <row r="10" spans="3:4" s="9" customFormat="1" ht="10.5">
      <c r="C10" s="14" t="s">
        <v>58</v>
      </c>
      <c r="D10" s="12" t="s">
        <v>62</v>
      </c>
    </row>
    <row r="11" ht="16.5" customHeight="1"/>
    <row r="12" spans="2:4" ht="16.5" customHeight="1">
      <c r="B12" t="s">
        <v>98</v>
      </c>
      <c r="C12" s="50" t="s">
        <v>100</v>
      </c>
      <c r="D12" s="33"/>
    </row>
    <row r="13" spans="3:4" ht="33">
      <c r="C13" s="31" t="s">
        <v>27</v>
      </c>
      <c r="D13" s="10" t="s">
        <v>111</v>
      </c>
    </row>
    <row r="14" spans="3:4" ht="16.5" customHeight="1">
      <c r="C14" s="31" t="s">
        <v>29</v>
      </c>
      <c r="D14" s="10" t="s">
        <v>109</v>
      </c>
    </row>
    <row r="15" spans="2:4" ht="16.5" customHeight="1">
      <c r="B15" t="s">
        <v>96</v>
      </c>
      <c r="C15" s="50" t="s">
        <v>101</v>
      </c>
      <c r="D15" s="33"/>
    </row>
    <row r="16" spans="3:4" ht="16.5" customHeight="1">
      <c r="C16" s="29" t="s">
        <v>29</v>
      </c>
      <c r="D16" s="10" t="s">
        <v>97</v>
      </c>
    </row>
    <row r="17" spans="2:4" ht="16.5" customHeight="1">
      <c r="B17" t="s">
        <v>94</v>
      </c>
      <c r="C17" s="50" t="s">
        <v>102</v>
      </c>
      <c r="D17" s="33"/>
    </row>
    <row r="18" spans="3:4" ht="33">
      <c r="C18" s="24" t="s">
        <v>27</v>
      </c>
      <c r="D18" s="10" t="s">
        <v>95</v>
      </c>
    </row>
    <row r="19" spans="2:4" ht="16.5" customHeight="1">
      <c r="B19" t="s">
        <v>88</v>
      </c>
      <c r="C19" s="50" t="s">
        <v>102</v>
      </c>
      <c r="D19" s="33"/>
    </row>
    <row r="20" spans="3:4" ht="16.5" customHeight="1">
      <c r="C20" s="23" t="s">
        <v>29</v>
      </c>
      <c r="D20" s="10" t="s">
        <v>93</v>
      </c>
    </row>
    <row r="21" spans="3:4" ht="49.5">
      <c r="C21" s="23" t="s">
        <v>28</v>
      </c>
      <c r="D21" s="10" t="s">
        <v>89</v>
      </c>
    </row>
    <row r="22" spans="3:4" ht="16.5">
      <c r="C22" s="23" t="s">
        <v>28</v>
      </c>
      <c r="D22" s="10" t="s">
        <v>90</v>
      </c>
    </row>
    <row r="23" spans="3:4" ht="33">
      <c r="C23" s="23" t="s">
        <v>28</v>
      </c>
      <c r="D23" s="10" t="s">
        <v>91</v>
      </c>
    </row>
    <row r="24" spans="3:4" ht="16.5">
      <c r="C24" s="23" t="s">
        <v>29</v>
      </c>
      <c r="D24" s="10" t="s">
        <v>92</v>
      </c>
    </row>
    <row r="25" spans="2:4" ht="16.5" customHeight="1">
      <c r="B25" t="s">
        <v>82</v>
      </c>
      <c r="C25" s="50" t="s">
        <v>102</v>
      </c>
      <c r="D25" s="33"/>
    </row>
    <row r="26" spans="3:4" ht="16.5" customHeight="1">
      <c r="C26" s="22" t="s">
        <v>29</v>
      </c>
      <c r="D26" s="10" t="s">
        <v>81</v>
      </c>
    </row>
    <row r="27" spans="3:4" ht="16.5" customHeight="1">
      <c r="C27" s="22" t="s">
        <v>29</v>
      </c>
      <c r="D27" s="10" t="s">
        <v>83</v>
      </c>
    </row>
    <row r="28" spans="3:4" ht="33">
      <c r="C28" s="22" t="s">
        <v>27</v>
      </c>
      <c r="D28" s="10" t="s">
        <v>85</v>
      </c>
    </row>
    <row r="29" spans="3:4" ht="16.5" customHeight="1">
      <c r="C29" s="19"/>
      <c r="D29" s="11" t="s">
        <v>84</v>
      </c>
    </row>
    <row r="30" spans="2:4" ht="16.5" customHeight="1">
      <c r="B30" t="s">
        <v>79</v>
      </c>
      <c r="C30" s="50" t="s">
        <v>103</v>
      </c>
      <c r="D30" s="33"/>
    </row>
    <row r="31" spans="3:4" ht="16.5" customHeight="1">
      <c r="C31" s="21" t="s">
        <v>27</v>
      </c>
      <c r="D31" s="10" t="s">
        <v>80</v>
      </c>
    </row>
    <row r="32" spans="2:4" ht="16.5" customHeight="1">
      <c r="B32" t="s">
        <v>77</v>
      </c>
      <c r="C32" s="50" t="s">
        <v>104</v>
      </c>
      <c r="D32" s="33"/>
    </row>
    <row r="33" spans="3:4" ht="16.5" customHeight="1">
      <c r="C33" s="18" t="s">
        <v>29</v>
      </c>
      <c r="D33" s="10" t="s">
        <v>78</v>
      </c>
    </row>
    <row r="34" spans="2:4" ht="16.5" customHeight="1">
      <c r="B34" t="s">
        <v>76</v>
      </c>
      <c r="C34" s="50" t="s">
        <v>104</v>
      </c>
      <c r="D34" s="33"/>
    </row>
    <row r="35" spans="3:4" ht="33" customHeight="1">
      <c r="C35" s="13" t="s">
        <v>29</v>
      </c>
      <c r="D35" s="10" t="s">
        <v>74</v>
      </c>
    </row>
    <row r="36" spans="3:4" ht="33" customHeight="1">
      <c r="C36" s="13" t="s">
        <v>29</v>
      </c>
      <c r="D36" s="10" t="s">
        <v>75</v>
      </c>
    </row>
    <row r="37" spans="2:4" ht="16.5" customHeight="1">
      <c r="B37" t="s">
        <v>65</v>
      </c>
      <c r="C37" s="50" t="s">
        <v>105</v>
      </c>
      <c r="D37" s="33"/>
    </row>
    <row r="38" spans="3:4" ht="33" customHeight="1">
      <c r="C38" s="13" t="s">
        <v>66</v>
      </c>
      <c r="D38" s="10" t="s">
        <v>67</v>
      </c>
    </row>
    <row r="39" spans="2:4" ht="16.5">
      <c r="B39" t="s">
        <v>41</v>
      </c>
      <c r="C39" s="50" t="s">
        <v>105</v>
      </c>
      <c r="D39" s="33"/>
    </row>
    <row r="40" spans="3:4" ht="33">
      <c r="C40" s="13" t="s">
        <v>42</v>
      </c>
      <c r="D40" s="10" t="s">
        <v>44</v>
      </c>
    </row>
    <row r="41" spans="3:4" ht="33">
      <c r="C41" s="13" t="s">
        <v>43</v>
      </c>
      <c r="D41" s="10" t="s">
        <v>45</v>
      </c>
    </row>
    <row r="42" spans="3:4" ht="16.5">
      <c r="C42" s="13" t="s">
        <v>50</v>
      </c>
      <c r="D42" s="10" t="s">
        <v>51</v>
      </c>
    </row>
    <row r="43" spans="3:4" ht="33">
      <c r="C43" s="13" t="s">
        <v>46</v>
      </c>
      <c r="D43" s="10" t="s">
        <v>47</v>
      </c>
    </row>
    <row r="44" spans="3:4" ht="16.5">
      <c r="C44" s="13" t="s">
        <v>48</v>
      </c>
      <c r="D44" s="10" t="s">
        <v>49</v>
      </c>
    </row>
    <row r="45" spans="3:4" ht="33">
      <c r="C45" s="13" t="s">
        <v>52</v>
      </c>
      <c r="D45" s="10" t="s">
        <v>53</v>
      </c>
    </row>
    <row r="46" spans="3:4" ht="16.5">
      <c r="C46" s="13" t="s">
        <v>64</v>
      </c>
      <c r="D46" s="10" t="s">
        <v>63</v>
      </c>
    </row>
    <row r="47" spans="2:4" ht="16.5">
      <c r="B47" t="s">
        <v>38</v>
      </c>
      <c r="C47" s="50" t="s">
        <v>106</v>
      </c>
      <c r="D47" s="33"/>
    </row>
    <row r="48" spans="3:4" ht="16.5">
      <c r="C48" s="13" t="s">
        <v>39</v>
      </c>
      <c r="D48" s="10" t="s">
        <v>40</v>
      </c>
    </row>
    <row r="49" spans="2:4" ht="16.5">
      <c r="B49" t="s">
        <v>35</v>
      </c>
      <c r="C49" s="50" t="s">
        <v>106</v>
      </c>
      <c r="D49" s="33"/>
    </row>
    <row r="50" spans="3:4" ht="16.5">
      <c r="C50" s="13" t="s">
        <v>36</v>
      </c>
      <c r="D50" s="10" t="s">
        <v>37</v>
      </c>
    </row>
    <row r="51" spans="2:4" ht="16.5">
      <c r="B51" t="s">
        <v>23</v>
      </c>
      <c r="C51" s="50" t="s">
        <v>107</v>
      </c>
      <c r="D51" s="33"/>
    </row>
    <row r="52" spans="3:4" ht="16.5">
      <c r="C52" s="13" t="s">
        <v>30</v>
      </c>
      <c r="D52" s="10" t="s">
        <v>26</v>
      </c>
    </row>
    <row r="53" spans="3:4" ht="16.5">
      <c r="C53" s="13" t="s">
        <v>31</v>
      </c>
      <c r="D53" s="10" t="s">
        <v>32</v>
      </c>
    </row>
    <row r="54" spans="2:4" ht="16.5">
      <c r="B54" t="s">
        <v>21</v>
      </c>
      <c r="C54" s="50" t="s">
        <v>107</v>
      </c>
      <c r="D54" s="33"/>
    </row>
    <row r="55" spans="3:4" ht="16.5">
      <c r="C55" s="13" t="s">
        <v>31</v>
      </c>
      <c r="D55" s="10" t="s">
        <v>34</v>
      </c>
    </row>
    <row r="56" spans="3:4" ht="16.5">
      <c r="C56" s="13" t="s">
        <v>29</v>
      </c>
      <c r="D56" s="10" t="s">
        <v>22</v>
      </c>
    </row>
    <row r="57" spans="3:4" ht="16.5">
      <c r="C57" s="13" t="s">
        <v>29</v>
      </c>
      <c r="D57" s="10" t="s">
        <v>24</v>
      </c>
    </row>
    <row r="58" spans="3:4" ht="16.5">
      <c r="C58" s="13" t="s">
        <v>27</v>
      </c>
      <c r="D58" s="10" t="s">
        <v>25</v>
      </c>
    </row>
    <row r="59" spans="2:4" ht="16.5">
      <c r="B59" t="s">
        <v>19</v>
      </c>
      <c r="C59" s="50" t="s">
        <v>107</v>
      </c>
      <c r="D59" s="33"/>
    </row>
    <row r="60" spans="3:4" ht="16.5">
      <c r="C60" s="13" t="s">
        <v>29</v>
      </c>
      <c r="D60" s="10" t="s">
        <v>20</v>
      </c>
    </row>
    <row r="61" spans="2:4" ht="16.5">
      <c r="B61" t="s">
        <v>17</v>
      </c>
      <c r="C61" s="50" t="s">
        <v>108</v>
      </c>
      <c r="D61" s="33"/>
    </row>
    <row r="62" spans="3:4" ht="16.5">
      <c r="C62" s="13" t="s">
        <v>28</v>
      </c>
      <c r="D62" s="10" t="s">
        <v>18</v>
      </c>
    </row>
    <row r="63" spans="2:4" ht="16.5">
      <c r="B63" s="8" t="s">
        <v>15</v>
      </c>
      <c r="C63" s="50" t="s">
        <v>108</v>
      </c>
      <c r="D63" s="33"/>
    </row>
    <row r="64" spans="3:4" ht="16.5">
      <c r="C64" s="13" t="s">
        <v>27</v>
      </c>
      <c r="D64" s="10" t="s">
        <v>16</v>
      </c>
    </row>
  </sheetData>
  <sheetProtection sheet="1" objects="1" scenarios="1"/>
  <mergeCells count="18">
    <mergeCell ref="B2:D2"/>
    <mergeCell ref="C63:D63"/>
    <mergeCell ref="C61:D61"/>
    <mergeCell ref="C59:D59"/>
    <mergeCell ref="C54:D54"/>
    <mergeCell ref="C51:D51"/>
    <mergeCell ref="C49:D49"/>
    <mergeCell ref="C47:D47"/>
    <mergeCell ref="C39:D39"/>
    <mergeCell ref="C37:D37"/>
    <mergeCell ref="C32:D32"/>
    <mergeCell ref="C25:D25"/>
    <mergeCell ref="C30:D30"/>
    <mergeCell ref="C19:D19"/>
    <mergeCell ref="C12:D12"/>
    <mergeCell ref="C17:D17"/>
    <mergeCell ref="C15:D15"/>
    <mergeCell ref="C34:D34"/>
  </mergeCells>
  <hyperlinks>
    <hyperlink ref="D3" r:id="rId1" display="http://Jedi.org/blog/archives/006115.html"/>
    <hyperlink ref="D29" r:id="rId2" display="https://personalpages.manchester.ac.uk/staff/richard.baker/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聽覺功能障礙試算表</dc:title>
  <dc:subject>新制身心障礙鑑定</dc:subject>
  <dc:creator>Jedi Lin</dc:creator>
  <cp:keywords>ICF; b230; Hearing</cp:keywords>
  <dc:description/>
  <cp:lastModifiedBy>Jedi</cp:lastModifiedBy>
  <dcterms:created xsi:type="dcterms:W3CDTF">2012-07-09T00:18:44Z</dcterms:created>
  <dcterms:modified xsi:type="dcterms:W3CDTF">2021-08-31T06:56:11Z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